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spk\OneDrive\Documentos\2017\2_ANO 2017\02_LIVROS\ZX_RELATÓRIO_09_2017\"/>
    </mc:Choice>
  </mc:AlternateContent>
  <xr:revisionPtr revIDLastSave="0" documentId="11_5805D3AD009A0CCA1194E396B3FC67C211E7223C" xr6:coauthVersionLast="28" xr6:coauthVersionMax="28" xr10:uidLastSave="{00000000-0000-0000-0000-000000000000}"/>
  <bookViews>
    <workbookView xWindow="0" yWindow="0" windowWidth="20490" windowHeight="7755" xr2:uid="{00000000-000D-0000-FFFF-FFFF00000000}"/>
  </bookViews>
  <sheets>
    <sheet name="SETEMBRO 2017" sheetId="6" r:id="rId1"/>
    <sheet name="Plan1" sheetId="7" r:id="rId2"/>
    <sheet name="Plan2" sheetId="8" r:id="rId3"/>
  </sheets>
  <definedNames>
    <definedName name="_xlnm.Print_Area" localSheetId="0">'SETEMBRO 2017'!$A$1:$B$108</definedName>
  </definedNames>
  <calcPr calcId="171027"/>
</workbook>
</file>

<file path=xl/calcChain.xml><?xml version="1.0" encoding="utf-8"?>
<calcChain xmlns="http://schemas.openxmlformats.org/spreadsheetml/2006/main">
  <c r="B102" i="6" l="1"/>
  <c r="B47" i="6"/>
  <c r="B20" i="6"/>
  <c r="B104" i="6" l="1"/>
  <c r="B93" i="6"/>
  <c r="B100" i="6"/>
  <c r="B106" i="6" l="1"/>
  <c r="B107" i="6"/>
  <c r="B108" i="6" l="1"/>
</calcChain>
</file>

<file path=xl/sharedStrings.xml><?xml version="1.0" encoding="utf-8"?>
<sst xmlns="http://schemas.openxmlformats.org/spreadsheetml/2006/main" count="105" uniqueCount="101">
  <si>
    <t>TOTAL DE RECEITAS</t>
  </si>
  <si>
    <t>RECEITAS EM CONTA CORRENTE</t>
  </si>
  <si>
    <t>PESSOAL INTERNO</t>
  </si>
  <si>
    <t>PESSOAL DE GESTÃO</t>
  </si>
  <si>
    <t>COMUNICAÇÃO E INTERNET</t>
  </si>
  <si>
    <t>CONTABILIDADE E AUDITORIA</t>
  </si>
  <si>
    <t>DESPESAS FINANCEIRAS</t>
  </si>
  <si>
    <t>DESPESAS EVENTUAIS</t>
  </si>
  <si>
    <t xml:space="preserve">TOTAL DESPESAS </t>
  </si>
  <si>
    <t>DESPESAS ESCRITÓRIO</t>
  </si>
  <si>
    <t>TOTAL</t>
  </si>
  <si>
    <t xml:space="preserve">IMPOSTOS - GUIAS DE RECOLHIMENTO - FGTS </t>
  </si>
  <si>
    <t>OUTRAS RECEITAS</t>
  </si>
  <si>
    <t xml:space="preserve">CONTRIBUIÇÕES ASSOCIATIVAS </t>
  </si>
  <si>
    <t>MATERIAL E SERVIÇOS DE APOIO SALA ABSPK</t>
  </si>
  <si>
    <t>REND PAGO APLIC AUT MAIS</t>
  </si>
  <si>
    <t>Tarifas Bancárias Maio- TAR/CUSTAS COBRANCA</t>
  </si>
  <si>
    <t>Alvenius Equipamentos Tubulares Ltda</t>
  </si>
  <si>
    <t>Argus Produtos e Sistemas Contra Incêndio</t>
  </si>
  <si>
    <t>Associação Brasileira de Normas Técnicas - ABNT</t>
  </si>
  <si>
    <t>Clesse</t>
  </si>
  <si>
    <t>Danger</t>
  </si>
  <si>
    <t>Eco Safety Equipamentos de Segurança</t>
  </si>
  <si>
    <t>Edmat</t>
  </si>
  <si>
    <t>Emerson Luiz Baranoski</t>
  </si>
  <si>
    <t xml:space="preserve">Eng&amp;Arq Projetos e Consultoria Ltda. (MS Consult) </t>
  </si>
  <si>
    <t>Feuertec Eng e Com de Prod de Segur</t>
  </si>
  <si>
    <t>Hartbau Importação e Exportação Ltda</t>
  </si>
  <si>
    <t>Kit Projetos</t>
  </si>
  <si>
    <t>KSB Bombas Hidráulicas S.A</t>
  </si>
  <si>
    <t>Omini Sistemas Especiais Contra Incendio Ltda</t>
  </si>
  <si>
    <t>Pelacani Gestão de Riscos Ltda.</t>
  </si>
  <si>
    <t>Potenza</t>
  </si>
  <si>
    <t>Prinst - Eng. Segurança Contra Incêndio Ltda EPP</t>
  </si>
  <si>
    <t>Protecin Proteção Contra Incendio Ltda</t>
  </si>
  <si>
    <t>Ruhrpumpen do Brasil e Com Bombas</t>
  </si>
  <si>
    <t>SPHE</t>
  </si>
  <si>
    <t xml:space="preserve">SKK Engenharia de Sistemas Prediais </t>
  </si>
  <si>
    <t>Sorenge Instalações e Comercio Ltda</t>
  </si>
  <si>
    <t xml:space="preserve">Sugan Comercio e Industria </t>
  </si>
  <si>
    <t>TBJ</t>
  </si>
  <si>
    <t>Xingu</t>
  </si>
  <si>
    <t xml:space="preserve">GAMA FIRE </t>
  </si>
  <si>
    <t>Dinamica  em 20/07/17</t>
  </si>
  <si>
    <t>REFERENCIAL MONTAGENS IND LTDA  Contribuição associativa -Ref. A Junho e Julho (450,00)</t>
  </si>
  <si>
    <t>Roseli Aparecida de Paula - Vale transp. e Alimentação ref. Setembro</t>
  </si>
  <si>
    <t>Lira Textual Mkt – Evelina Ref. Assessoria de Imprensa julho/17. NF 72</t>
  </si>
  <si>
    <t>Proteção Publicações LTDA INSERÇÃO DE PUBLICIDADE COD: 12715 PARCELA 1/1
REVISTA EMERGÊNCIA. NF 15553</t>
  </si>
  <si>
    <t>KALUNGA</t>
  </si>
  <si>
    <t xml:space="preserve">Producto - Michelon e Cunha Engenharia Ltda. AGOSTO </t>
  </si>
  <si>
    <t xml:space="preserve">GSFA - GALHAO SERVICE FIRE A  </t>
  </si>
  <si>
    <t>New Safety Com e Instalação (450,00) Conf. Negociação contrib de Maio e Agosto</t>
  </si>
  <si>
    <t>OMEGA (230,00) Conf. Negociação contrib de Março/Abril e Agosto</t>
  </si>
  <si>
    <t xml:space="preserve">Baken </t>
  </si>
  <si>
    <r>
      <t>Engefire Sistemas de Segurança.</t>
    </r>
    <r>
      <rPr>
        <i/>
        <sz val="9"/>
        <color indexed="8"/>
        <rFont val="Arial"/>
        <family val="2"/>
      </rPr>
      <t xml:space="preserve"> </t>
    </r>
  </si>
  <si>
    <t>JK Montagem (a partir de Agosto)</t>
  </si>
  <si>
    <t>Engeplot Alpha Engenharia e Serviços Ltda (230,00) Junho/Juljo e Agosto</t>
  </si>
  <si>
    <t>DESPESAS EVENTUAIS  - SIDE BY SIDE - Goiânia em 15/09</t>
  </si>
  <si>
    <t xml:space="preserve">KSF ENGENHARIA E COMERCIO </t>
  </si>
  <si>
    <t>SALDO BANCÁRIO EM 31/08/2017</t>
  </si>
  <si>
    <t>MOVIMENTO ABSpk - SETEMBRO DE 2017</t>
  </si>
  <si>
    <t>SALDO BANCÁRIO EM 31/09/2017</t>
  </si>
  <si>
    <t>GIROTO (contribuição referente a Agosto 450,00)</t>
  </si>
  <si>
    <t xml:space="preserve">GRF/FGTS - Folha de Pagamento. Relatório analítico de GRF. Competência 08/2017
</t>
  </si>
  <si>
    <t>Regina Maria Del Nero ME DOREPAPER. Fechamento dos serviços prestados em Agosto : Xerox Preto e Branco tamanho A4 e Encadernação em Espiral. (relatório de movimentação bancária de Julho). NF 1324</t>
  </si>
  <si>
    <t>DAMSP ISS  referente (NFs Eletrônicas) ao mês 08/2017</t>
  </si>
  <si>
    <t>Patrocinio da JK p/ evento Side-by-side de goiania em 15/09</t>
  </si>
  <si>
    <t>BESP. Fechamento referente à renovação do aluguel da sala 304.- período de 14/09/2017 a 13/10/2017 : Aluguel da sala (2.054,70); Condomínio da Sala (328,30); Serviços de Internet (64,00) e Serv. De Telefonicos DDR (60,00)</t>
  </si>
  <si>
    <t>BESP. Referente à reembolso de telefonia.período: 27/07/2017 à 26/08/2017. Ramal : 9829</t>
  </si>
  <si>
    <t>Decan 3 (Ref. Agosto)</t>
  </si>
  <si>
    <t>COFFE TIME NF 101 -  Despesas com Café para a Reunião de Associados em 13/09</t>
  </si>
  <si>
    <t>Senior Proteção Contra Incendio (pagos Set. e Outubro valor mensal R$ 450,00)</t>
  </si>
  <si>
    <t>MFC Comunicação e Propaganda Assessoria de mkt. Setembro de 2017. NF 410</t>
  </si>
  <si>
    <t>MPS - GPS COMPETÊNCIA 08/2017 CODIGO DE PAGAMENTO 2100</t>
  </si>
  <si>
    <t>MF SRFB. DARF CÓD DA RECEITA 0561. PERIODO DE APURAÇÃO 31/08/2017</t>
  </si>
  <si>
    <t>MF SRFB. DARF. PIS/COFINS/CSLL. -  CÓD DA RECEITA 5952. PERIODO DE APURAÇÃO 31/08/2019</t>
  </si>
  <si>
    <t>MF SRFB. ARF. IRRF -  CÓD DA RECEITA 1708. PERIODO DE APURAÇÃO 31/08/2018</t>
  </si>
  <si>
    <t>JCP - Serviços ADM  prestados em  Setembro de 2017. NF 57</t>
  </si>
  <si>
    <t>JCP - Reembolso de despesas Referentes ao mês de Setembro no valor de R$1302,49, conforme relatório anexo.</t>
  </si>
  <si>
    <r>
      <t xml:space="preserve">MF SRFB DARF  de Recálculo CÓD. DA RECEITA 0561. Referente a competencia de 31/08/2016 </t>
    </r>
    <r>
      <rPr>
        <i/>
        <sz val="10"/>
        <color rgb="FFFF0000"/>
        <rFont val="Calibri"/>
        <family val="2"/>
        <scheme val="minor"/>
      </rPr>
      <t>(E-mail recepcionado na data indicada)</t>
    </r>
  </si>
  <si>
    <t>DARF DE COFINS PERIODO DE APURAÇÃO 31/08/2017.CÓD DA RECEITA 5856</t>
  </si>
  <si>
    <t>DARF. PIS Folha de pagamento. -  CÓD DA RECEITA 8301 PERIODO DE APURAÇÃO 31/08/2019</t>
  </si>
  <si>
    <t>LOCAWEB Usuário: cbspk Código do cliente: 1000332256. Email Marketing II emailmarketing.locaweb.com.br | Usuário: cbspk1 25/09/17 24/10/17 (110,00).</t>
  </si>
  <si>
    <t xml:space="preserve">PROJETOS E AÇÕES - Curso NFPA 20/25 13 E 14 DE Julho - SP </t>
  </si>
  <si>
    <t>Despesas com Hospedagem  do Diretor Felipe Melo nos dias 12 e 13 do 07/2017. referentes ao curso NFPA20 /25 Realizado nos dias 13 e 14/07/2017.  NF 635439 e 34599</t>
  </si>
  <si>
    <t>SALDO CONSOLIDADO EM 31/08/2017</t>
  </si>
  <si>
    <t>Despesas com 2 pap de papel Toalha (3,89) cada e 2 lixeiras (32,89) cada. Para evento side-by-side - CIBE - Goiânia</t>
  </si>
  <si>
    <t xml:space="preserve">Despesas com 2 relógios (32,99 cada) R$ 65,98; parafusos auto atarraxantes 3,99 e 2 prota retratos (18,00 ) cada R$ 36,00. Para evento - side-by-side - CIBE - Goiânia </t>
  </si>
  <si>
    <t>PROJETOS E AÇÕES -</t>
  </si>
  <si>
    <t>Inscrições Curso : NFPA 20/25 - 13 e 14/07 de 2017 e Cálculo Hidraulico- SHC - 01/08/2017</t>
  </si>
  <si>
    <t>CIPA - ANÚNCIO  - REVISTA INCÊNDIO. Edição 144 - Parcela 06/10. NF 17</t>
  </si>
  <si>
    <t>MEXICHEM (600,00) a partir de Setembro. Devido ao desconto de Impostos, foi feita em 2 depositos. R$ 534,00 em 10/09. e o restante em 25/09 - R$ 66,00</t>
  </si>
  <si>
    <t xml:space="preserve">Sistec - On engenharia Ltda. Valor mensal: 450,00 (pagos Agosto e Setembro em 25/09). </t>
  </si>
  <si>
    <t>2ª e última parcela Curso SHC de ANDRE SILVA PINTO total (2x 700,00. Valor total de 1400,00)</t>
  </si>
  <si>
    <t>3ª e última parcela do curso  SHC de Prinst - Carlos Alberto (1ª de 530,00;  2ª e 3ª de 400,00. Valor total de  1.330,00)</t>
  </si>
  <si>
    <t>3ª e última parcela Curso SHC de RODRIGO FABRIS CALEFF (1ª de 520,00;  2ª e 3ª de 500,00. Valor total de 1.520,00)</t>
  </si>
  <si>
    <t>3º e última  parcela no curso NFPA 20/25 de MEGUI PEZZI DAL BO (1 x 1.000,00 e  2 x 500,00 Valor total de 2.000,00 )</t>
  </si>
  <si>
    <t>META - Honorário Mensal de Setembro R$ 999,97 e Honorário Ref. Recálculos diversos (em 15/08) R$ 41,80 total de R$ 997,70</t>
  </si>
  <si>
    <t>Roseli Aparecida de Paula Vencimentos 2017</t>
  </si>
  <si>
    <t xml:space="preserve">Bleve - </t>
  </si>
  <si>
    <t>Exporta Fácil - Despesas de Correio para envio de Livros contábeis p/ colher assinatura do Sr. Jonas.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</si>
</sst>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&quot;R$ &quot;* #,##0.00_);_(&quot;R$ &quot;* \(#,##0.00\);_(&quot;R$ &quot;* &quot;-&quot;??_);_(@_)"/>
    <numFmt numFmtId="166" formatCode="&quot;R$&quot;\ #,##0.00"/>
    <numFmt numFmtId="167" formatCode="_-[$R$-416]\ * #,##0.00_-;\-[$R$-416]\ * #,##0.00_-;_-[$R$-416]\ * &quot;-&quot;??_-;_-@_-"/>
    <numFmt numFmtId="168" formatCode="#,##0.00;[Red]&quot;-&quot;\ #,##0.00"/>
  </numFmts>
  <fonts count="20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rgb="FFC0C0C0"/>
      </bottom>
      <diagonal/>
    </border>
    <border>
      <left style="thin">
        <color theme="1" tint="0.499984740745262"/>
      </left>
      <right style="medium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hair">
        <color theme="1" tint="0.499984740745262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C0C0C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4">
    <xf numFmtId="0" fontId="0" fillId="0" borderId="0" xfId="0"/>
    <xf numFmtId="166" fontId="0" fillId="0" borderId="0" xfId="0" applyNumberFormat="1"/>
    <xf numFmtId="0" fontId="0" fillId="0" borderId="0" xfId="0" applyBorder="1"/>
    <xf numFmtId="167" fontId="0" fillId="0" borderId="0" xfId="0" applyNumberFormat="1"/>
    <xf numFmtId="0" fontId="0" fillId="0" borderId="0" xfId="0" applyFill="1" applyBorder="1"/>
    <xf numFmtId="168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167" fontId="0" fillId="0" borderId="0" xfId="0" applyNumberFormat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5" fontId="7" fillId="0" borderId="17" xfId="0" applyNumberFormat="1" applyFont="1" applyFill="1" applyBorder="1" applyAlignment="1">
      <alignment horizontal="left" vertical="center" wrapText="1"/>
    </xf>
    <xf numFmtId="168" fontId="10" fillId="0" borderId="18" xfId="0" applyNumberFormat="1" applyFont="1" applyBorder="1" applyAlignment="1">
      <alignment horizontal="left" vertical="center" wrapText="1"/>
    </xf>
    <xf numFmtId="168" fontId="10" fillId="0" borderId="18" xfId="0" applyNumberFormat="1" applyFont="1" applyFill="1" applyBorder="1" applyAlignment="1">
      <alignment horizontal="left"/>
    </xf>
    <xf numFmtId="168" fontId="10" fillId="0" borderId="18" xfId="0" applyNumberFormat="1" applyFont="1" applyFill="1" applyBorder="1" applyAlignment="1">
      <alignment horizontal="left" wrapText="1"/>
    </xf>
    <xf numFmtId="168" fontId="10" fillId="0" borderId="18" xfId="0" applyNumberFormat="1" applyFont="1" applyFill="1" applyBorder="1" applyAlignment="1">
      <alignment horizontal="left" vertical="center" wrapText="1"/>
    </xf>
    <xf numFmtId="168" fontId="10" fillId="0" borderId="18" xfId="0" applyNumberFormat="1" applyFont="1" applyFill="1" applyBorder="1" applyAlignment="1">
      <alignment horizontal="left" vertical="center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11" fillId="3" borderId="1" xfId="0" applyFont="1" applyFill="1" applyBorder="1"/>
    <xf numFmtId="0" fontId="1" fillId="3" borderId="1" xfId="0" applyFont="1" applyFill="1" applyBorder="1"/>
    <xf numFmtId="165" fontId="10" fillId="3" borderId="6" xfId="0" applyNumberFormat="1" applyFont="1" applyFill="1" applyBorder="1" applyAlignment="1">
      <alignment horizontal="left" vertical="center"/>
    </xf>
    <xf numFmtId="168" fontId="10" fillId="0" borderId="18" xfId="0" applyNumberFormat="1" applyFont="1" applyFill="1" applyBorder="1" applyAlignment="1">
      <alignment horizontal="left" vertical="distributed"/>
    </xf>
    <xf numFmtId="0" fontId="12" fillId="4" borderId="2" xfId="0" applyFont="1" applyFill="1" applyBorder="1" applyAlignment="1">
      <alignment horizontal="left" vertical="center"/>
    </xf>
    <xf numFmtId="167" fontId="10" fillId="3" borderId="19" xfId="0" applyNumberFormat="1" applyFont="1" applyFill="1" applyBorder="1" applyAlignment="1">
      <alignment horizontal="center" vertical="center"/>
    </xf>
    <xf numFmtId="167" fontId="10" fillId="3" borderId="20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/>
    </xf>
    <xf numFmtId="4" fontId="8" fillId="2" borderId="11" xfId="0" applyNumberFormat="1" applyFont="1" applyFill="1" applyBorder="1" applyAlignment="1">
      <alignment horizontal="right" vertical="center"/>
    </xf>
    <xf numFmtId="167" fontId="14" fillId="3" borderId="15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right" vertical="center"/>
    </xf>
    <xf numFmtId="0" fontId="11" fillId="3" borderId="5" xfId="0" applyNumberFormat="1" applyFont="1" applyFill="1" applyBorder="1" applyAlignment="1" applyProtection="1">
      <alignment horizontal="left" vertical="center" wrapText="1"/>
    </xf>
    <xf numFmtId="167" fontId="7" fillId="3" borderId="13" xfId="0" applyNumberFormat="1" applyFont="1" applyFill="1" applyBorder="1" applyAlignment="1">
      <alignment horizontal="center" vertical="center"/>
    </xf>
    <xf numFmtId="167" fontId="0" fillId="3" borderId="0" xfId="0" applyNumberFormat="1" applyFill="1"/>
    <xf numFmtId="0" fontId="0" fillId="3" borderId="0" xfId="0" applyFill="1"/>
    <xf numFmtId="167" fontId="7" fillId="3" borderId="14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>
      <alignment vertical="center"/>
    </xf>
    <xf numFmtId="166" fontId="14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167" fontId="9" fillId="2" borderId="10" xfId="1" applyNumberFormat="1" applyFont="1" applyFill="1" applyBorder="1" applyAlignment="1">
      <alignment horizontal="left" vertical="center"/>
    </xf>
    <xf numFmtId="167" fontId="8" fillId="2" borderId="10" xfId="1" applyNumberFormat="1" applyFont="1" applyFill="1" applyBorder="1" applyAlignment="1">
      <alignment horizontal="left" vertical="center"/>
    </xf>
    <xf numFmtId="167" fontId="8" fillId="2" borderId="16" xfId="1" applyNumberFormat="1" applyFont="1" applyFill="1" applyBorder="1" applyAlignment="1">
      <alignment horizontal="left" vertical="center"/>
    </xf>
    <xf numFmtId="168" fontId="16" fillId="0" borderId="1" xfId="0" applyNumberFormat="1" applyFont="1" applyBorder="1" applyAlignment="1">
      <alignment horizontal="right"/>
    </xf>
    <xf numFmtId="0" fontId="17" fillId="0" borderId="0" xfId="0" applyFont="1"/>
    <xf numFmtId="168" fontId="18" fillId="0" borderId="22" xfId="0" applyNumberFormat="1" applyFont="1" applyBorder="1" applyAlignment="1">
      <alignment horizontal="left"/>
    </xf>
    <xf numFmtId="168" fontId="10" fillId="0" borderId="18" xfId="0" applyNumberFormat="1" applyFont="1" applyFill="1" applyBorder="1" applyAlignment="1">
      <alignment horizontal="left" vertical="distributed" wrapText="1"/>
    </xf>
    <xf numFmtId="0" fontId="1" fillId="3" borderId="5" xfId="0" applyNumberFormat="1" applyFont="1" applyFill="1" applyBorder="1" applyAlignment="1" applyProtection="1">
      <alignment horizontal="left" vertical="center" wrapText="1"/>
    </xf>
    <xf numFmtId="166" fontId="5" fillId="4" borderId="11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9"/>
  <sheetViews>
    <sheetView showGridLines="0" tabSelected="1" topLeftCell="A103" workbookViewId="0">
      <selection activeCell="A7" sqref="A7"/>
    </sheetView>
  </sheetViews>
  <sheetFormatPr defaultRowHeight="15" x14ac:dyDescent="0.25"/>
  <cols>
    <col min="1" max="1" width="104.85546875" customWidth="1"/>
    <col min="2" max="2" width="21.85546875" style="34" customWidth="1"/>
    <col min="3" max="3" width="14.28515625" bestFit="1" customWidth="1"/>
    <col min="4" max="4" width="45.42578125" customWidth="1"/>
  </cols>
  <sheetData>
    <row r="1" spans="1:4" ht="37.5" customHeight="1" x14ac:dyDescent="0.25">
      <c r="A1" s="52" t="s">
        <v>60</v>
      </c>
      <c r="B1" s="53"/>
    </row>
    <row r="2" spans="1:4" x14ac:dyDescent="0.25">
      <c r="A2" s="6" t="s">
        <v>59</v>
      </c>
      <c r="B2" s="46">
        <v>16975.96</v>
      </c>
    </row>
    <row r="3" spans="1:4" x14ac:dyDescent="0.25">
      <c r="A3" s="6" t="s">
        <v>85</v>
      </c>
      <c r="B3" s="46">
        <v>16975.96</v>
      </c>
    </row>
    <row r="4" spans="1:4" ht="15.75" x14ac:dyDescent="0.25">
      <c r="A4" s="8" t="s">
        <v>9</v>
      </c>
      <c r="B4" s="38"/>
    </row>
    <row r="5" spans="1:4" ht="25.5" x14ac:dyDescent="0.25">
      <c r="A5" s="12" t="s">
        <v>67</v>
      </c>
      <c r="B5" s="24">
        <v>2507</v>
      </c>
    </row>
    <row r="6" spans="1:4" x14ac:dyDescent="0.25">
      <c r="A6" s="12" t="s">
        <v>68</v>
      </c>
      <c r="B6" s="24">
        <v>73.91</v>
      </c>
      <c r="D6" s="3"/>
    </row>
    <row r="7" spans="1:4" ht="15.75" x14ac:dyDescent="0.25">
      <c r="A7" s="8" t="s">
        <v>4</v>
      </c>
      <c r="B7" s="27"/>
    </row>
    <row r="8" spans="1:4" x14ac:dyDescent="0.25">
      <c r="A8" s="15" t="s">
        <v>72</v>
      </c>
      <c r="B8" s="24">
        <v>1800</v>
      </c>
    </row>
    <row r="9" spans="1:4" x14ac:dyDescent="0.25">
      <c r="A9" s="14" t="s">
        <v>46</v>
      </c>
      <c r="B9" s="24">
        <v>0</v>
      </c>
    </row>
    <row r="10" spans="1:4" ht="26.25" x14ac:dyDescent="0.25">
      <c r="A10" s="14" t="s">
        <v>47</v>
      </c>
      <c r="B10" s="24">
        <v>0</v>
      </c>
    </row>
    <row r="11" spans="1:4" x14ac:dyDescent="0.25">
      <c r="A11" s="14" t="s">
        <v>90</v>
      </c>
      <c r="B11" s="24">
        <v>750</v>
      </c>
    </row>
    <row r="12" spans="1:4" ht="24.75" customHeight="1" x14ac:dyDescent="0.25">
      <c r="A12" s="14" t="s">
        <v>82</v>
      </c>
      <c r="B12" s="24">
        <v>110</v>
      </c>
    </row>
    <row r="13" spans="1:4" ht="15.75" x14ac:dyDescent="0.25">
      <c r="A13" s="8" t="s">
        <v>14</v>
      </c>
      <c r="B13" s="27"/>
    </row>
    <row r="14" spans="1:4" ht="26.25" customHeight="1" x14ac:dyDescent="0.25">
      <c r="A14" s="22" t="s">
        <v>64</v>
      </c>
      <c r="B14" s="24">
        <v>205</v>
      </c>
    </row>
    <row r="15" spans="1:4" ht="15" customHeight="1" x14ac:dyDescent="0.25">
      <c r="A15" s="14" t="s">
        <v>48</v>
      </c>
      <c r="B15" s="24">
        <v>0</v>
      </c>
    </row>
    <row r="16" spans="1:4" ht="15.75" x14ac:dyDescent="0.25">
      <c r="A16" s="8" t="s">
        <v>5</v>
      </c>
      <c r="B16" s="27"/>
    </row>
    <row r="17" spans="1:3" x14ac:dyDescent="0.25">
      <c r="A17" s="14" t="s">
        <v>97</v>
      </c>
      <c r="B17" s="24">
        <v>977.7</v>
      </c>
    </row>
    <row r="18" spans="1:3" x14ac:dyDescent="0.25">
      <c r="A18" s="21" t="s">
        <v>100</v>
      </c>
      <c r="B18" s="24">
        <v>131.80000000000001</v>
      </c>
    </row>
    <row r="19" spans="1:3" ht="15.75" x14ac:dyDescent="0.25">
      <c r="A19" s="8" t="s">
        <v>6</v>
      </c>
      <c r="B19" s="27"/>
    </row>
    <row r="20" spans="1:3" x14ac:dyDescent="0.25">
      <c r="A20" s="13" t="s">
        <v>16</v>
      </c>
      <c r="B20" s="24">
        <f>74+296.84+5.69+5.69+11.38+12.1</f>
        <v>405.7</v>
      </c>
      <c r="C20" s="47"/>
    </row>
    <row r="21" spans="1:3" ht="15.75" x14ac:dyDescent="0.25">
      <c r="A21" s="8" t="s">
        <v>7</v>
      </c>
      <c r="B21" s="27"/>
    </row>
    <row r="22" spans="1:3" ht="18.75" customHeight="1" x14ac:dyDescent="0.25">
      <c r="A22" s="15" t="s">
        <v>70</v>
      </c>
      <c r="B22" s="24">
        <v>195.9</v>
      </c>
    </row>
    <row r="23" spans="1:3" x14ac:dyDescent="0.25">
      <c r="A23" s="15"/>
      <c r="B23" s="24"/>
    </row>
    <row r="24" spans="1:3" ht="15.75" x14ac:dyDescent="0.25">
      <c r="A24" s="8" t="s">
        <v>57</v>
      </c>
      <c r="B24" s="27"/>
    </row>
    <row r="25" spans="1:3" ht="16.5" customHeight="1" x14ac:dyDescent="0.25">
      <c r="A25" s="15" t="s">
        <v>86</v>
      </c>
      <c r="B25" s="24">
        <v>73.16</v>
      </c>
    </row>
    <row r="26" spans="1:3" ht="24" customHeight="1" x14ac:dyDescent="0.25">
      <c r="A26" s="49" t="s">
        <v>87</v>
      </c>
      <c r="B26" s="24">
        <v>105</v>
      </c>
    </row>
    <row r="27" spans="1:3" ht="15.75" x14ac:dyDescent="0.25">
      <c r="A27" s="8" t="s">
        <v>11</v>
      </c>
      <c r="B27" s="27"/>
    </row>
    <row r="28" spans="1:3" x14ac:dyDescent="0.25">
      <c r="A28" s="22" t="s">
        <v>73</v>
      </c>
      <c r="B28" s="24">
        <v>840</v>
      </c>
    </row>
    <row r="29" spans="1:3" x14ac:dyDescent="0.25">
      <c r="A29" s="16" t="s">
        <v>74</v>
      </c>
      <c r="B29" s="24">
        <v>21</v>
      </c>
    </row>
    <row r="30" spans="1:3" ht="13.5" customHeight="1" x14ac:dyDescent="0.25">
      <c r="A30" s="15" t="s">
        <v>63</v>
      </c>
      <c r="B30" s="24">
        <v>192</v>
      </c>
    </row>
    <row r="31" spans="1:3" x14ac:dyDescent="0.25">
      <c r="A31" s="16" t="s">
        <v>76</v>
      </c>
      <c r="B31" s="24">
        <v>91.75</v>
      </c>
    </row>
    <row r="32" spans="1:3" x14ac:dyDescent="0.25">
      <c r="A32" s="48" t="s">
        <v>75</v>
      </c>
      <c r="B32" s="24">
        <v>284.43</v>
      </c>
    </row>
    <row r="33" spans="1:3" x14ac:dyDescent="0.25">
      <c r="A33" s="16" t="s">
        <v>79</v>
      </c>
      <c r="B33" s="24">
        <v>39.630000000000003</v>
      </c>
    </row>
    <row r="34" spans="1:3" x14ac:dyDescent="0.25">
      <c r="A34" s="16" t="s">
        <v>81</v>
      </c>
      <c r="B34" s="24">
        <v>24</v>
      </c>
    </row>
    <row r="35" spans="1:3" x14ac:dyDescent="0.25">
      <c r="A35" s="22" t="s">
        <v>65</v>
      </c>
      <c r="B35" s="24">
        <v>892.75</v>
      </c>
    </row>
    <row r="36" spans="1:3" x14ac:dyDescent="0.25">
      <c r="A36" s="22" t="s">
        <v>80</v>
      </c>
      <c r="B36" s="24">
        <v>1122.53</v>
      </c>
    </row>
    <row r="37" spans="1:3" ht="15.75" x14ac:dyDescent="0.25">
      <c r="A37" s="8" t="s">
        <v>2</v>
      </c>
      <c r="B37" s="27"/>
    </row>
    <row r="38" spans="1:3" x14ac:dyDescent="0.25">
      <c r="A38" s="16" t="s">
        <v>45</v>
      </c>
      <c r="B38" s="24">
        <v>500</v>
      </c>
    </row>
    <row r="39" spans="1:3" ht="12.75" customHeight="1" x14ac:dyDescent="0.25">
      <c r="A39" s="16" t="s">
        <v>98</v>
      </c>
      <c r="B39" s="25">
        <v>0</v>
      </c>
    </row>
    <row r="40" spans="1:3" ht="15.75" x14ac:dyDescent="0.25">
      <c r="A40" s="8" t="s">
        <v>3</v>
      </c>
      <c r="B40" s="27"/>
    </row>
    <row r="41" spans="1:3" x14ac:dyDescent="0.25">
      <c r="A41" s="13" t="s">
        <v>77</v>
      </c>
      <c r="B41" s="25">
        <v>11122.85</v>
      </c>
    </row>
    <row r="42" spans="1:3" x14ac:dyDescent="0.25">
      <c r="A42" s="13" t="s">
        <v>78</v>
      </c>
      <c r="B42" s="24">
        <v>1302.49</v>
      </c>
    </row>
    <row r="43" spans="1:3" ht="15.75" x14ac:dyDescent="0.25">
      <c r="A43" s="8" t="s">
        <v>83</v>
      </c>
      <c r="B43" s="27"/>
    </row>
    <row r="44" spans="1:3" ht="25.5" x14ac:dyDescent="0.25">
      <c r="A44" s="22" t="s">
        <v>84</v>
      </c>
      <c r="B44" s="24">
        <v>654.5</v>
      </c>
    </row>
    <row r="45" spans="1:3" ht="15.75" x14ac:dyDescent="0.25">
      <c r="A45" s="37" t="s">
        <v>88</v>
      </c>
      <c r="B45" s="27"/>
    </row>
    <row r="46" spans="1:3" x14ac:dyDescent="0.25">
      <c r="A46" s="15"/>
      <c r="B46" s="24">
        <v>0</v>
      </c>
    </row>
    <row r="47" spans="1:3" ht="22.5" customHeight="1" x14ac:dyDescent="0.25">
      <c r="A47" s="23" t="s">
        <v>8</v>
      </c>
      <c r="B47" s="51">
        <f>B5+B6+B8+B9+B10+B11+B12+B14+B15+B17+B18+B20+B22+B23+B25+B26+B28+B29+B30+B31+ B32+B33+B34+B35+B36+B38+B39+B41+B42+B44+B46</f>
        <v>24423.100000000002</v>
      </c>
      <c r="C47" s="1"/>
    </row>
    <row r="48" spans="1:3" ht="20.25" customHeight="1" x14ac:dyDescent="0.25">
      <c r="A48" s="10" t="s">
        <v>1</v>
      </c>
      <c r="B48" s="26"/>
    </row>
    <row r="49" spans="1:3" ht="15.75" x14ac:dyDescent="0.25">
      <c r="A49" s="8" t="s">
        <v>13</v>
      </c>
      <c r="B49" s="27"/>
    </row>
    <row r="50" spans="1:3" s="34" customFormat="1" x14ac:dyDescent="0.25">
      <c r="A50" s="31" t="s">
        <v>17</v>
      </c>
      <c r="B50" s="32">
        <v>600</v>
      </c>
      <c r="C50" s="33"/>
    </row>
    <row r="51" spans="1:3" s="34" customFormat="1" x14ac:dyDescent="0.25">
      <c r="A51" s="31" t="s">
        <v>18</v>
      </c>
      <c r="B51" s="35">
        <v>600</v>
      </c>
      <c r="C51" s="33"/>
    </row>
    <row r="52" spans="1:3" s="34" customFormat="1" x14ac:dyDescent="0.25">
      <c r="A52" s="31" t="s">
        <v>19</v>
      </c>
      <c r="B52" s="35">
        <v>600</v>
      </c>
      <c r="C52" s="33"/>
    </row>
    <row r="53" spans="1:3" s="34" customFormat="1" x14ac:dyDescent="0.25">
      <c r="A53" s="31" t="s">
        <v>53</v>
      </c>
      <c r="B53" s="35">
        <v>450</v>
      </c>
      <c r="C53" s="33"/>
    </row>
    <row r="54" spans="1:3" s="34" customFormat="1" x14ac:dyDescent="0.25">
      <c r="A54" s="31" t="s">
        <v>99</v>
      </c>
      <c r="B54" s="35">
        <v>0</v>
      </c>
      <c r="C54" s="33"/>
    </row>
    <row r="55" spans="1:3" s="34" customFormat="1" x14ac:dyDescent="0.25">
      <c r="A55" s="31" t="s">
        <v>20</v>
      </c>
      <c r="B55" s="35">
        <v>600</v>
      </c>
      <c r="C55" s="33"/>
    </row>
    <row r="56" spans="1:3" s="34" customFormat="1" x14ac:dyDescent="0.25">
      <c r="A56" s="31" t="s">
        <v>21</v>
      </c>
      <c r="B56" s="35">
        <v>450</v>
      </c>
      <c r="C56" s="33"/>
    </row>
    <row r="57" spans="1:3" s="34" customFormat="1" x14ac:dyDescent="0.25">
      <c r="A57" s="31" t="s">
        <v>69</v>
      </c>
      <c r="B57" s="35">
        <v>230</v>
      </c>
      <c r="C57" s="33"/>
    </row>
    <row r="58" spans="1:3" s="34" customFormat="1" x14ac:dyDescent="0.25">
      <c r="A58" s="31" t="s">
        <v>43</v>
      </c>
      <c r="B58" s="35">
        <v>600</v>
      </c>
      <c r="C58" s="33"/>
    </row>
    <row r="59" spans="1:3" s="34" customFormat="1" x14ac:dyDescent="0.25">
      <c r="A59" s="31" t="s">
        <v>22</v>
      </c>
      <c r="B59" s="35">
        <v>450</v>
      </c>
      <c r="C59" s="33"/>
    </row>
    <row r="60" spans="1:3" s="34" customFormat="1" x14ac:dyDescent="0.25">
      <c r="A60" s="31" t="s">
        <v>23</v>
      </c>
      <c r="B60" s="35">
        <v>450</v>
      </c>
      <c r="C60" s="33"/>
    </row>
    <row r="61" spans="1:3" s="34" customFormat="1" x14ac:dyDescent="0.25">
      <c r="A61" s="31" t="s">
        <v>24</v>
      </c>
      <c r="B61" s="35">
        <v>230</v>
      </c>
      <c r="C61" s="33"/>
    </row>
    <row r="62" spans="1:3" s="34" customFormat="1" x14ac:dyDescent="0.25">
      <c r="A62" s="31" t="s">
        <v>25</v>
      </c>
      <c r="B62" s="35">
        <v>230</v>
      </c>
      <c r="C62" s="33"/>
    </row>
    <row r="63" spans="1:3" s="34" customFormat="1" x14ac:dyDescent="0.25">
      <c r="A63" s="31" t="s">
        <v>54</v>
      </c>
      <c r="B63" s="35">
        <v>0</v>
      </c>
      <c r="C63" s="33"/>
    </row>
    <row r="64" spans="1:3" s="34" customFormat="1" x14ac:dyDescent="0.25">
      <c r="A64" s="34" t="s">
        <v>56</v>
      </c>
      <c r="B64" s="35">
        <v>0</v>
      </c>
      <c r="C64" s="33"/>
    </row>
    <row r="65" spans="1:3" s="34" customFormat="1" x14ac:dyDescent="0.25">
      <c r="A65" s="31" t="s">
        <v>26</v>
      </c>
      <c r="B65" s="35">
        <v>230</v>
      </c>
      <c r="C65" s="33"/>
    </row>
    <row r="66" spans="1:3" s="34" customFormat="1" x14ac:dyDescent="0.25">
      <c r="A66" s="31" t="s">
        <v>42</v>
      </c>
      <c r="B66" s="35">
        <v>450</v>
      </c>
      <c r="C66" s="33"/>
    </row>
    <row r="67" spans="1:3" s="34" customFormat="1" x14ac:dyDescent="0.25">
      <c r="A67" s="31" t="s">
        <v>62</v>
      </c>
      <c r="B67" s="35">
        <v>450</v>
      </c>
      <c r="C67" s="33"/>
    </row>
    <row r="68" spans="1:3" s="34" customFormat="1" x14ac:dyDescent="0.25">
      <c r="A68" s="31" t="s">
        <v>50</v>
      </c>
      <c r="B68" s="35">
        <v>450</v>
      </c>
      <c r="C68" s="33"/>
    </row>
    <row r="69" spans="1:3" s="34" customFormat="1" x14ac:dyDescent="0.25">
      <c r="A69" s="31" t="s">
        <v>27</v>
      </c>
      <c r="B69" s="35">
        <v>600</v>
      </c>
      <c r="C69" s="33"/>
    </row>
    <row r="70" spans="1:3" s="34" customFormat="1" x14ac:dyDescent="0.25">
      <c r="A70" s="34" t="s">
        <v>55</v>
      </c>
      <c r="B70" s="35">
        <v>0</v>
      </c>
      <c r="C70" s="33"/>
    </row>
    <row r="71" spans="1:3" s="34" customFormat="1" x14ac:dyDescent="0.25">
      <c r="A71" s="31" t="s">
        <v>28</v>
      </c>
      <c r="B71" s="35">
        <v>230</v>
      </c>
      <c r="C71" s="33"/>
    </row>
    <row r="72" spans="1:3" s="34" customFormat="1" x14ac:dyDescent="0.25">
      <c r="A72" s="31" t="s">
        <v>29</v>
      </c>
      <c r="B72" s="35">
        <v>600</v>
      </c>
      <c r="C72" s="33"/>
    </row>
    <row r="73" spans="1:3" s="34" customFormat="1" x14ac:dyDescent="0.25">
      <c r="A73" s="17" t="s">
        <v>58</v>
      </c>
      <c r="B73" s="35">
        <v>0</v>
      </c>
      <c r="C73" s="33"/>
    </row>
    <row r="74" spans="1:3" s="34" customFormat="1" x14ac:dyDescent="0.25">
      <c r="A74" s="31" t="s">
        <v>51</v>
      </c>
      <c r="B74" s="35">
        <v>450</v>
      </c>
      <c r="C74" s="33"/>
    </row>
    <row r="75" spans="1:3" s="34" customFormat="1" ht="24" x14ac:dyDescent="0.25">
      <c r="A75" s="50" t="s">
        <v>91</v>
      </c>
      <c r="B75" s="35">
        <v>600</v>
      </c>
      <c r="C75" s="33"/>
    </row>
    <row r="76" spans="1:3" s="34" customFormat="1" x14ac:dyDescent="0.25">
      <c r="A76" s="31" t="s">
        <v>52</v>
      </c>
      <c r="B76" s="35">
        <v>680</v>
      </c>
      <c r="C76" s="33"/>
    </row>
    <row r="77" spans="1:3" s="34" customFormat="1" x14ac:dyDescent="0.25">
      <c r="A77" s="31" t="s">
        <v>30</v>
      </c>
      <c r="B77" s="35">
        <v>450</v>
      </c>
      <c r="C77" s="33"/>
    </row>
    <row r="78" spans="1:3" s="34" customFormat="1" x14ac:dyDescent="0.25">
      <c r="A78" s="31" t="s">
        <v>31</v>
      </c>
      <c r="B78" s="35">
        <v>230</v>
      </c>
      <c r="C78" s="33"/>
    </row>
    <row r="79" spans="1:3" s="34" customFormat="1" x14ac:dyDescent="0.25">
      <c r="A79" s="31" t="s">
        <v>32</v>
      </c>
      <c r="B79" s="35">
        <v>600</v>
      </c>
      <c r="C79" s="33"/>
    </row>
    <row r="80" spans="1:3" s="34" customFormat="1" x14ac:dyDescent="0.25">
      <c r="A80" s="31" t="s">
        <v>33</v>
      </c>
      <c r="B80" s="35">
        <v>230</v>
      </c>
      <c r="C80" s="33"/>
    </row>
    <row r="81" spans="1:4" s="34" customFormat="1" x14ac:dyDescent="0.25">
      <c r="A81" s="31" t="s">
        <v>49</v>
      </c>
      <c r="B81" s="35">
        <v>230</v>
      </c>
      <c r="C81" s="33"/>
    </row>
    <row r="82" spans="1:4" s="34" customFormat="1" x14ac:dyDescent="0.25">
      <c r="A82" s="31" t="s">
        <v>34</v>
      </c>
      <c r="B82" s="35">
        <v>450</v>
      </c>
      <c r="C82" s="33"/>
    </row>
    <row r="83" spans="1:4" s="34" customFormat="1" x14ac:dyDescent="0.25">
      <c r="A83" s="36" t="s">
        <v>44</v>
      </c>
      <c r="B83" s="35">
        <v>0</v>
      </c>
      <c r="C83" s="33"/>
    </row>
    <row r="84" spans="1:4" s="34" customFormat="1" x14ac:dyDescent="0.25">
      <c r="A84" s="31" t="s">
        <v>35</v>
      </c>
      <c r="B84" s="35">
        <v>600</v>
      </c>
      <c r="C84" s="33"/>
    </row>
    <row r="85" spans="1:4" s="34" customFormat="1" x14ac:dyDescent="0.25">
      <c r="A85" s="31" t="s">
        <v>71</v>
      </c>
      <c r="B85" s="35">
        <v>900</v>
      </c>
      <c r="C85" s="33"/>
    </row>
    <row r="86" spans="1:4" s="34" customFormat="1" x14ac:dyDescent="0.25">
      <c r="A86" s="31" t="s">
        <v>92</v>
      </c>
      <c r="B86" s="35">
        <v>900</v>
      </c>
      <c r="C86" s="33"/>
    </row>
    <row r="87" spans="1:4" s="34" customFormat="1" x14ac:dyDescent="0.25">
      <c r="A87" s="31" t="s">
        <v>36</v>
      </c>
      <c r="B87" s="35">
        <v>230</v>
      </c>
      <c r="C87" s="33"/>
    </row>
    <row r="88" spans="1:4" s="34" customFormat="1" x14ac:dyDescent="0.25">
      <c r="A88" s="31" t="s">
        <v>37</v>
      </c>
      <c r="B88" s="35">
        <v>230</v>
      </c>
      <c r="C88" s="33"/>
    </row>
    <row r="89" spans="1:4" s="34" customFormat="1" x14ac:dyDescent="0.25">
      <c r="A89" s="31" t="s">
        <v>38</v>
      </c>
      <c r="B89" s="35">
        <v>450</v>
      </c>
      <c r="C89" s="33"/>
      <c r="D89" s="33"/>
    </row>
    <row r="90" spans="1:4" s="34" customFormat="1" x14ac:dyDescent="0.25">
      <c r="A90" s="31" t="s">
        <v>39</v>
      </c>
      <c r="B90" s="35">
        <v>450</v>
      </c>
    </row>
    <row r="91" spans="1:4" s="34" customFormat="1" x14ac:dyDescent="0.25">
      <c r="A91" s="31" t="s">
        <v>40</v>
      </c>
      <c r="B91" s="35">
        <v>230</v>
      </c>
    </row>
    <row r="92" spans="1:4" s="34" customFormat="1" x14ac:dyDescent="0.25">
      <c r="A92" s="36" t="s">
        <v>41</v>
      </c>
      <c r="B92" s="35">
        <v>450</v>
      </c>
    </row>
    <row r="93" spans="1:4" ht="15.75" x14ac:dyDescent="0.25">
      <c r="A93" s="8" t="s">
        <v>10</v>
      </c>
      <c r="B93" s="28">
        <f>SUM(B50:B92)</f>
        <v>16860</v>
      </c>
    </row>
    <row r="94" spans="1:4" ht="15.75" x14ac:dyDescent="0.25">
      <c r="A94" s="37" t="s">
        <v>89</v>
      </c>
      <c r="B94" s="28"/>
    </row>
    <row r="95" spans="1:4" x14ac:dyDescent="0.25">
      <c r="A95" s="18" t="s">
        <v>93</v>
      </c>
      <c r="B95" s="29">
        <v>700</v>
      </c>
    </row>
    <row r="96" spans="1:4" x14ac:dyDescent="0.25">
      <c r="A96" s="18" t="s">
        <v>95</v>
      </c>
      <c r="B96" s="29">
        <v>500</v>
      </c>
    </row>
    <row r="97" spans="1:4" x14ac:dyDescent="0.25">
      <c r="A97" s="20" t="s">
        <v>96</v>
      </c>
      <c r="B97" s="29">
        <v>500</v>
      </c>
    </row>
    <row r="98" spans="1:4" x14ac:dyDescent="0.25">
      <c r="A98" s="19" t="s">
        <v>94</v>
      </c>
      <c r="B98" s="29">
        <v>400</v>
      </c>
    </row>
    <row r="99" spans="1:4" x14ac:dyDescent="0.25">
      <c r="A99" s="19"/>
      <c r="B99" s="29">
        <v>0</v>
      </c>
    </row>
    <row r="100" spans="1:4" ht="15.75" x14ac:dyDescent="0.25">
      <c r="A100" s="8" t="s">
        <v>10</v>
      </c>
      <c r="B100" s="30">
        <f>SUM(B95:B99)</f>
        <v>2100</v>
      </c>
    </row>
    <row r="101" spans="1:4" ht="15.75" x14ac:dyDescent="0.25">
      <c r="A101" s="8" t="s">
        <v>12</v>
      </c>
      <c r="B101" s="27"/>
    </row>
    <row r="102" spans="1:4" x14ac:dyDescent="0.25">
      <c r="A102" s="11" t="s">
        <v>15</v>
      </c>
      <c r="B102" s="29">
        <f>0.02+0.18+0.04+0.99+6.08+0.01</f>
        <v>7.32</v>
      </c>
    </row>
    <row r="103" spans="1:4" ht="14.25" customHeight="1" x14ac:dyDescent="0.25">
      <c r="A103" s="11" t="s">
        <v>66</v>
      </c>
      <c r="B103" s="29">
        <v>3000</v>
      </c>
    </row>
    <row r="104" spans="1:4" ht="16.5" thickBot="1" x14ac:dyDescent="0.3">
      <c r="A104" s="9" t="s">
        <v>10</v>
      </c>
      <c r="B104" s="30">
        <f>SUM(B102:B103)</f>
        <v>3007.32</v>
      </c>
      <c r="C104" s="5"/>
    </row>
    <row r="105" spans="1:4" ht="15.75" x14ac:dyDescent="0.25">
      <c r="A105" s="39" t="s">
        <v>59</v>
      </c>
      <c r="B105" s="44">
        <v>16975.96</v>
      </c>
    </row>
    <row r="106" spans="1:4" ht="15.75" x14ac:dyDescent="0.25">
      <c r="A106" s="40" t="s">
        <v>8</v>
      </c>
      <c r="B106" s="43">
        <f>B47</f>
        <v>24423.100000000002</v>
      </c>
      <c r="C106" s="3"/>
      <c r="D106" s="7"/>
    </row>
    <row r="107" spans="1:4" ht="15.75" x14ac:dyDescent="0.25">
      <c r="A107" s="41" t="s">
        <v>0</v>
      </c>
      <c r="B107" s="44">
        <f>B93+B100+B104</f>
        <v>21967.32</v>
      </c>
      <c r="C107" s="3"/>
    </row>
    <row r="108" spans="1:4" ht="16.5" thickBot="1" x14ac:dyDescent="0.3">
      <c r="A108" s="42" t="s">
        <v>61</v>
      </c>
      <c r="B108" s="45">
        <f>B105+B107-B106</f>
        <v>14520.179999999997</v>
      </c>
      <c r="D108" s="3"/>
    </row>
    <row r="109" spans="1:4" x14ac:dyDescent="0.25">
      <c r="A109" s="4"/>
      <c r="B109" s="33"/>
    </row>
    <row r="110" spans="1:4" x14ac:dyDescent="0.25">
      <c r="A110" s="4"/>
      <c r="B110" s="33"/>
      <c r="C110" s="3"/>
    </row>
    <row r="111" spans="1:4" x14ac:dyDescent="0.25">
      <c r="A111" s="4"/>
      <c r="B111" s="33"/>
    </row>
    <row r="112" spans="1:4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</sheetData>
  <mergeCells count="1">
    <mergeCell ref="A1:B1"/>
  </mergeCells>
  <printOptions horizontalCentered="1"/>
  <pageMargins left="0.59055118110236227" right="0.31496062992125984" top="0.98425196850393704" bottom="0.98425196850393704" header="0.31496062992125984" footer="0.31496062992125984"/>
  <pageSetup paperSize="9" scale="70" fitToHeight="3" orientation="portrait" horizontalDpi="360" verticalDpi="360" r:id="rId1"/>
  <headerFooter>
    <oddFooter>&amp;C&amp;P</oddFooter>
  </headerFooter>
  <rowBreaks count="1" manualBreakCount="1">
    <brk id="4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5" sqref="A25"/>
    </sheetView>
  </sheetViews>
  <sheetFormatPr defaultRowHeight="15" x14ac:dyDescent="0.25"/>
  <cols>
    <col min="1" max="1" width="75.42578125" customWidth="1"/>
  </cols>
  <sheetData/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SETEMBRO 2017</vt:lpstr>
      <vt:lpstr>Plan1</vt:lpstr>
      <vt:lpstr>Plan2</vt:lpstr>
      <vt:lpstr>'SETEMBRO 2017'!Area_de_impressao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Associação ABSPK</cp:lastModifiedBy>
  <cp:lastPrinted>2017-10-03T13:20:44Z</cp:lastPrinted>
  <dcterms:created xsi:type="dcterms:W3CDTF">2011-07-08T18:48:49Z</dcterms:created>
  <dcterms:modified xsi:type="dcterms:W3CDTF">2018-03-20T18:42:43Z</dcterms:modified>
</cp:coreProperties>
</file>